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70657c3e048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011a148d954648e0"/>
    <x:sheet xmlns:r="http://schemas.openxmlformats.org/officeDocument/2006/relationships" name="Bid Comparison" sheetId="2" r:id="R1ec236f8f7764433"/>
    <x:sheet xmlns:r="http://schemas.openxmlformats.org/officeDocument/2006/relationships" name="Price Return" sheetId="3" r:id="Rff45cfa0e0ae46b8"/>
    <x:sheet xmlns:r="http://schemas.openxmlformats.org/officeDocument/2006/relationships" name="Technical &amp; Warranty" sheetId="4" r:id="Rd75210c0604c4eac"/>
    <x:sheet xmlns:r="http://schemas.openxmlformats.org/officeDocument/2006/relationships" name="Cost Waterfall" sheetId="5" r:id="R591008523e1349b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"/>
    <x:numFmt numFmtId="201" formatCode="#,##0.00"/>
    <x:numFmt numFmtId="202" formatCode="0.0%"/>
    <x:numFmt numFmtId="203" formatCode="#,##0"/>
  </x:numFmts>
  <x:fonts count="8">
    <x:font>
      <x:sz val="11"/>
      <x:name val="Carlito"/>
    </x:font>
    <x:font>
      <x:b/>
      <x:sz val="18"/>
      <x:color rgb="FFFFFFFF"/>
      <x:name val="Carlito"/>
    </x:font>
    <x:font>
      <x:sz val="10"/>
      <x:color rgb="FF5F6B76"/>
      <x:name val="Carlito"/>
    </x:font>
    <x:font>
      <x:b/>
      <x:sz val="11"/>
      <x:color rgb="FFFFFFFF"/>
      <x:name val="Carlito"/>
    </x:font>
    <x:font>
      <x:b/>
      <x:sz val="10"/>
      <x:color rgb="FF1F4D78"/>
      <x:name val="Carlito"/>
    </x:font>
    <x:font>
      <x:sz val="10"/>
      <x:color rgb="FF263238"/>
      <x:name val="Carlito"/>
    </x:font>
    <x:font>
      <x:sz val="10"/>
      <x:color rgb="FF2E74B5"/>
      <x:name val="Carlito"/>
    </x:font>
    <x:font>
      <x:sz val="10"/>
      <x:color rgb="FF2E6B2E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F4D78"/>
      </x:patternFill>
    </x:fill>
    <x:fill>
      <x:patternFill patternType="solid">
        <x:fgColor rgb="FFEAF2F8"/>
      </x:patternFill>
    </x:fill>
    <x:fill>
      <x:patternFill patternType="solid">
        <x:fgColor rgb="FF2E74B5"/>
      </x:patternFill>
    </x:fill>
    <x:fill>
      <x:patternFill patternType="solid">
        <x:fgColor rgb="FFF2F4F7"/>
      </x:patternFill>
    </x:fill>
    <x:fill>
      <x:patternFill patternType="solid">
        <x:fgColor rgb="FFD9EAF7"/>
      </x:patternFill>
    </x:fill>
    <x:fill>
      <x:patternFill patternType="solid">
        <x:fgColor rgb="FFE2F0D9"/>
      </x:patternFill>
    </x:fill>
    <x:fill>
      <x:patternFill patternType="solid">
        <x:fgColor rgb="FFFCE4D6"/>
      </x:patternFill>
    </x:fill>
  </x:fills>
  <x:borders count="2">
    <x:border/>
    <x:border>
      <x:left style="thin">
        <x:color rgb="FFD9DEE5"/>
      </x:left>
      <x:right style="thin">
        <x:color rgb="FFD9DEE5"/>
      </x:right>
      <x:top style="thin">
        <x:color rgb="FFD9DEE5"/>
      </x:top>
      <x:bottom style="thin">
        <x:color rgb="FFD9DEE5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center" wrapText="1"/>
    </x:xf>
    <x:xf numFmtId="0" fontId="5" fillId="6" borderId="1" xfId="0" applyNumberFormat="1" applyFont="1" applyFill="1" applyBorder="1" applyAlignment="1">
      <x:alignment vertical="center" wrapText="1"/>
    </x:xf>
    <x:xf numFmtId="0" fontId="5" fillId="7" borderId="1" xfId="0" applyNumberFormat="1" applyFont="1" applyFill="1" applyBorder="1" applyAlignment="1">
      <x:alignment vertical="center" wrapText="1"/>
    </x:xf>
    <x:xf numFmtId="0" fontId="5" fillId="8" borderId="1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1" xfId="0" applyNumberFormat="1" applyFont="1" applyFill="1" applyBorder="1"/>
    <x:xf numFmtId="200" fontId="6" fillId="6" borderId="1" xfId="0" applyNumberFormat="1" applyFont="1" applyFill="1" applyBorder="1"/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1" xfId="0" applyNumberFormat="1" applyFont="1" applyFill="1" applyBorder="1"/>
    <x:xf numFmtId="201" fontId="7" fillId="7" borderId="1" xfId="0" applyNumberFormat="1" applyFont="1" applyFill="1" applyBorder="1"/>
    <x:xf numFmtId="200" fontId="7" fillId="7" borderId="1" xfId="0" applyNumberFormat="1" applyFont="1" applyFill="1" applyBorder="1"/>
    <x:xf numFmtId="0" fontId="6" fillId="6" borderId="1" xfId="0" applyNumberFormat="1" applyFont="1" applyFill="1" applyBorder="1" applyAlignment="1">
      <x:alignment vertical="center" wrapText="1"/>
    </x:xf>
    <x:xf numFmtId="0" fontId="7" fillId="7" borderId="1" xfId="0" applyNumberFormat="1" applyFont="1" applyFill="1" applyBorder="1" applyAlignment="1">
      <x:alignment vertical="center" wrapText="1"/>
    </x:xf>
    <x:xf numFmtId="201" fontId="6" fillId="6" borderId="1" xfId="0" applyNumberFormat="1" applyFont="1" applyFill="1" applyBorder="1" applyAlignment="1">
      <x:alignment vertical="center" wrapText="1"/>
    </x:xf>
    <x:xf numFmtId="201" fontId="7" fillId="7" borderId="1" xfId="0" applyNumberFormat="1" applyFont="1" applyFill="1" applyBorder="1" applyAlignment="1">
      <x:alignment vertical="center" wrapText="1"/>
    </x:xf>
    <x:xf numFmtId="202" fontId="7" fillId="7" borderId="1" xfId="0" applyNumberFormat="1" applyFont="1" applyFill="1" applyBorder="1" applyAlignment="1">
      <x:alignment vertical="center" wrapText="1"/>
    </x:xf>
    <x:xf numFmtId="201" fontId="6" fillId="6" borderId="1" xfId="0" applyNumberFormat="1" applyFont="1" applyFill="1" applyBorder="1"/>
    <x:xf numFmtId="203" fontId="6" fillId="6" borderId="1" xfId="0" applyNumberFormat="1" applyFont="1" applyFill="1" applyBorder="1" applyAlignment="1">
      <x:alignment vertical="center" wrapText="1"/>
    </x:xf>
    <x:xf numFmtId="203" fontId="7" fillId="7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8">
    <x:dxf>
      <x:font>
        <x:color rgb="FF9C5700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4CCCC"/>
        </x:patternFill>
      </x:fill>
    </x:dxf>
    <x:dxf>
      <x:font>
        <x:b/>
        <x:color rgb="FF9C0006"/>
      </x:font>
      <x:fill>
        <x:patternFill patternType="solid">
          <x:bgColor rgb="FFF4CCCC"/>
        </x:patternFill>
      </x:fill>
    </x:dxf>
    <x:dxf>
      <x:font>
        <x:b/>
        <x:color rgb="FF9C5700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4CCCC"/>
        </x:patternFill>
      </x:fill>
    </x:dxf>
    <x:dxf>
      <x:font>
        <x:b/>
        <x:color rgb="FF9C5700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4CCCC"/>
        </x:patternFill>
      </x:fill>
    </x:dxf>
    <x:dxf>
      <x:font>
        <x:b/>
        <x:color rgb="FF9C0006"/>
      </x:font>
      <x:fill>
        <x:patternFill patternType="solid">
          <x:bgColor rgb="FFF4CC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b21acfca164153" /><Relationship Type="http://schemas.openxmlformats.org/officeDocument/2006/relationships/theme" Target="/xl/theme/theme1.xml" Id="Rc31d71d4300546ee" /><Relationship Type="http://schemas.openxmlformats.org/officeDocument/2006/relationships/sharedStrings" Target="/xl/sharedStrings.xml" Id="Rbaa2b84151854776" /><Relationship Type="http://schemas.openxmlformats.org/officeDocument/2006/relationships/worksheet" Target="/xl/worksheets/sheet1.xml" Id="R011a148d954648e0" /><Relationship Type="http://schemas.openxmlformats.org/officeDocument/2006/relationships/worksheet" Target="/xl/worksheets/sheet2.xml" Id="R1ec236f8f7764433" /><Relationship Type="http://schemas.openxmlformats.org/officeDocument/2006/relationships/worksheet" Target="/xl/worksheets/sheet3.xml" Id="Rff45cfa0e0ae46b8" /><Relationship Type="http://schemas.openxmlformats.org/officeDocument/2006/relationships/worksheet" Target="/xl/worksheets/sheet4.xml" Id="Rd75210c0604c4eac" /><Relationship Type="http://schemas.openxmlformats.org/officeDocument/2006/relationships/worksheet" Target="/xl/worksheets/sheet5.xml" Id="R591008523e1349b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e44f6b2682ef4509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Illustrative Scope Additions by Package (Index Units)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Increment</c:v>
          </c:tx>
          <c:cat>
            <c:strRef>
              <c:f>'Cost Waterfall'!$A$7:$A$14</c:f>
              <c:strCache>
                <c:ptCount val="0"/>
              </c:strCache>
            </c:strRef>
          </c:cat>
          <c:val>
            <c:numRef>
              <c:f>'Cost Waterfall'!$B$7:$B$14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4</xdr:row>
      <xdr:rowOff>0</xdr:rowOff>
    </xdr:from>
    <xdr:to>
      <xdr:col>15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44f6b2682ef450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1.xml" Id="R5ead1c36f9e44e8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88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28" customHeight="1">
      <x:c r="A1" s="4" t="str">
        <x:v>Fitness Mirror Wall RFQ and Bid Comparison</x:v>
      </x:c>
    </x:row>
    <x:row r="2" ht="28" customHeight="1"/>
    <x:row r="3" ht="22" customHeight="1">
      <x:c r="A3" s="8" t="str">
        <x:v>A practical workbook for normalizing product quotes into installed, accepted, and warranty-adjusted costs.</x:v>
      </x:c>
    </x:row>
    <x:row r="4" ht="22" customHeight="1"/>
    <x:row r="6">
      <x:c r="A6" s="11" t="str">
        <x:v>How to use this workbook</x:v>
      </x:c>
      <x:c r="B6" s="11"/>
      <x:c r="C6" s="11"/>
      <x:c r="D6" s="11"/>
      <x:c r="E6" s="11"/>
      <x:c r="F6" s="11"/>
      <x:c r="G6" s="11"/>
      <x:c r="H6" s="11"/>
    </x:row>
    <x:row r="8">
      <x:c r="A8" s="16" t="str">
        <x:v>Step</x:v>
      </x:c>
      <x:c r="B8" s="16" t="str">
        <x:v>Action</x:v>
      </x:c>
    </x:row>
    <x:row r="9">
      <x:c r="A9" s="20" t="n">
        <x:v>1</x:v>
      </x:c>
      <x:c r="B9" s="20" t="str">
        <x:v>Complete the common project basis and accepted-area denominator in Bid Comparison.</x:v>
      </x:c>
    </x:row>
    <x:row r="10">
      <x:c r="A10" s="20" t="n">
        <x:v>2</x:v>
      </x:c>
      <x:c r="B10" s="20" t="str">
        <x:v>Send Price Return and Technical &amp; Warranty to each bidder as the required response format.</x:v>
      </x:c>
    </x:row>
    <x:row r="11">
      <x:c r="A11" s="20" t="n">
        <x:v>3</x:v>
      </x:c>
      <x:c r="B11" s="20" t="str">
        <x:v>Copy each bidder's returned amounts into one column in Bid Comparison.</x:v>
      </x:c>
    </x:row>
    <x:row r="12">
      <x:c r="A12" s="20" t="n">
        <x:v>4</x:v>
      </x:c>
      <x:c r="B12" s="20" t="str">
        <x:v>Add owner allowances for every excluded package; a blank is not zero cost.</x:v>
      </x:c>
    </x:row>
    <x:row r="13">
      <x:c r="A13" s="20" t="n">
        <x:v>5</x:v>
      </x:c>
      <x:c r="B13" s="20" t="str">
        <x:v>Rank bids by normalized installed cost per accepted m², then review lifecycle and responsibility exposure.</x:v>
      </x:c>
    </x:row>
    <x:row r="15">
      <x:c r="A15" s="11" t="str">
        <x:v>Color and calculation conventions</x:v>
      </x:c>
      <x:c r="B15" s="11"/>
      <x:c r="C15" s="11"/>
      <x:c r="D15" s="11"/>
      <x:c r="E15" s="11"/>
      <x:c r="F15" s="11"/>
      <x:c r="G15" s="11"/>
      <x:c r="H15" s="11"/>
    </x:row>
    <x:row r="17">
      <x:c r="A17" s="16" t="str">
        <x:v>Color</x:v>
      </x:c>
      <x:c r="B17" s="16" t="str">
        <x:v>Meaning</x:v>
      </x:c>
    </x:row>
    <x:row r="18">
      <x:c r="A18" s="21" t="str">
        <x:v>Blue fill</x:v>
      </x:c>
      <x:c r="B18" s="20" t="str">
        <x:v>Editable project or bidder input</x:v>
      </x:c>
    </x:row>
    <x:row r="19">
      <x:c r="A19" s="22" t="str">
        <x:v>Green fill</x:v>
      </x:c>
      <x:c r="B19" s="20" t="str">
        <x:v>Formula-derived result</x:v>
      </x:c>
    </x:row>
    <x:row r="20">
      <x:c r="A20" s="23" t="str">
        <x:v>Orange / red</x:v>
      </x:c>
      <x:c r="B20" s="20" t="str">
        <x:v>Exclusion, deviation, or exception requiring review</x:v>
      </x:c>
    </x:row>
    <x:row r="21">
      <x:c r="A21" s="24" t="str">
        <x:v>Gray</x:v>
      </x:c>
      <x:c r="B21" s="20" t="str">
        <x:v>Definition, note, or source</x:v>
      </x:c>
    </x:row>
    <x:row r="23">
      <x:c r="A23" s="11" t="str">
        <x:v>Method notes and sources</x:v>
      </x:c>
      <x:c r="B23" s="11"/>
      <x:c r="C23" s="11"/>
      <x:c r="D23" s="11"/>
      <x:c r="E23" s="11"/>
      <x:c r="F23" s="11"/>
      <x:c r="G23" s="11"/>
      <x:c r="H23" s="11"/>
    </x:row>
    <x:row r="25">
      <x:c r="A25" s="16" t="str">
        <x:v>Topic</x:v>
      </x:c>
      <x:c r="B25" s="16" t="str">
        <x:v>Note / source</x:v>
      </x:c>
    </x:row>
    <x:row r="26">
      <x:c r="A26" s="20" t="str">
        <x:v>Normalization</x:v>
      </x:c>
      <x:c r="B26" s="20" t="str">
        <x:v>Initial installed cost per accepted m² = complete installed cost plus owner allowances, divided by net accepted finished area.</x:v>
      </x:c>
    </x:row>
    <x:row r="27">
      <x:c r="A27" s="20" t="str">
        <x:v>Lifecycle method</x:v>
      </x:c>
      <x:c r="B27" s="20" t="str">
        <x:v>Include only relevant costs that differ between alternatives over one study period. https://doi.org/10.6028/NIST.HB.135e2022</x:v>
      </x:c>
    </x:row>
    <x:row r="28">
      <x:c r="A28" s="20" t="str">
        <x:v>Illustrative values</x:v>
      </x:c>
      <x:c r="B28" s="20" t="str">
        <x:v>The 100-to-230 waterfall is an indexed worked example, not a market price benchmark.</x:v>
      </x:c>
    </x:row>
  </x:sheetData>
  <x:mergeCells>
    <x:mergeCell ref="A1:H2"/>
    <x:mergeCell ref="A3:H4"/>
    <x:mergeCell ref="A6:H6"/>
    <x:mergeCell ref="A15:H15"/>
    <x:mergeCell ref="A23:H2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48" hidden="0" customWidth="1"/>
  </x:cols>
  <x:sheetData>
    <x:row r="1" ht="28" customHeight="1">
      <x:c r="A1" s="4" t="str">
        <x:v>Bid Comparison</x:v>
      </x:c>
    </x:row>
    <x:row r="2" ht="28" customHeight="1"/>
    <x:row r="3">
      <x:c r="A3" s="8" t="str">
        <x:v>Enter each bidder on the same scope and area basis. The first column is an indexed worked example and should be overwritten for live procurement.</x:v>
      </x:c>
    </x:row>
    <x:row r="5">
      <x:c r="A5" s="16" t="str">
        <x:v>Common project basis</x:v>
      </x:c>
      <x:c r="B5" s="16" t="str">
        <x:v>Input</x:v>
      </x:c>
      <x:c r="D5" s="16" t="str">
        <x:v>Lowest installed / m²</x:v>
      </x:c>
      <x:c r="E5" s="16" t="str">
        <x:v>Lowest lifecycle / m²</x:v>
      </x:c>
      <x:c r="F5" s="16" t="str">
        <x:v>Complete bids</x:v>
      </x:c>
    </x:row>
    <x:row r="6">
      <x:c r="A6" s="20" t="str">
        <x:v>Currency</x:v>
      </x:c>
      <x:c r="B6" s="27" t="str">
        <x:v>USD</x:v>
      </x:c>
      <x:c r="D6" s="32" t="n">
        <x:f>IFERROR(MIN(B26:F26),"")</x:f>
        <x:v>230</x:v>
      </x:c>
      <x:c r="E6" s="32" t="n">
        <x:f>IFERROR(MIN(B28:F28),"")</x:f>
        <x:v>230</x:v>
      </x:c>
      <x:c r="F6" s="33" t="n">
        <x:f>COUNTIF(B30:F30,"Ready")</x:f>
        <x:v>1</x:v>
      </x:c>
    </x:row>
    <x:row r="7">
      <x:c r="A7" s="20" t="str">
        <x:v>Study period (years)</x:v>
      </x:c>
      <x:c r="B7" s="28" t="n">
        <x:v>10</x:v>
      </x:c>
    </x:row>
    <x:row r="9" ht="30" customHeight="1">
      <x:c r="A9" s="16" t="str">
        <x:v>Metric</x:v>
      </x:c>
      <x:c r="B9" s="16" t="str">
        <x:v>Bidder 1</x:v>
      </x:c>
      <x:c r="C9" s="16" t="str">
        <x:v>Bidder 2</x:v>
      </x:c>
      <x:c r="D9" s="16" t="str">
        <x:v>Bidder 3</x:v>
      </x:c>
      <x:c r="E9" s="16" t="str">
        <x:v>Bidder 4</x:v>
      </x:c>
      <x:c r="F9" s="16" t="str">
        <x:v>Bidder 5</x:v>
      </x:c>
      <x:c r="G9" s="16" t="str">
        <x:v>Definition / note</x:v>
      </x:c>
    </x:row>
    <x:row r="10">
      <x:c r="A10" s="20" t="str">
        <x:v>Bidder legal name</x:v>
      </x:c>
      <x:c r="B10" s="34" t="str">
        <x:v>Illustrative indexed bid</x:v>
      </x:c>
      <x:c r="C10" s="34"/>
      <x:c r="D10" s="34"/>
      <x:c r="E10" s="34"/>
      <x:c r="F10" s="34"/>
      <x:c r="G10" s="20" t="str">
        <x:v>Replace the sample with the bidder's legal entity</x:v>
      </x:c>
    </x:row>
    <x:row r="11">
      <x:c r="A11" s="20" t="str">
        <x:v>Reflective product / base panels</x:v>
      </x:c>
      <x:c r="B11" s="36" t="n">
        <x:v>100</x:v>
      </x:c>
      <x:c r="C11" s="36"/>
      <x:c r="D11" s="36"/>
      <x:c r="E11" s="36"/>
      <x:c r="F11" s="36"/>
      <x:c r="G11" s="20" t="str">
        <x:v>Factory product line</x:v>
      </x:c>
    </x:row>
    <x:row r="12">
      <x:c r="A12" s="20" t="str">
        <x:v>Ordered product area (m²)</x:v>
      </x:c>
      <x:c r="B12" s="36" t="n">
        <x:v>1</x:v>
      </x:c>
      <x:c r="C12" s="36"/>
      <x:c r="D12" s="36"/>
      <x:c r="E12" s="36"/>
      <x:c r="F12" s="36"/>
      <x:c r="G12" s="20" t="str">
        <x:v>Denominator for product-only rate</x:v>
      </x:c>
    </x:row>
    <x:row r="13">
      <x:c r="A13" s="20" t="str">
        <x:v>Net accepted finished area (m²)</x:v>
      </x:c>
      <x:c r="B13" s="36" t="n">
        <x:v>1</x:v>
      </x:c>
      <x:c r="C13" s="36"/>
      <x:c r="D13" s="36"/>
      <x:c r="E13" s="36"/>
      <x:c r="F13" s="36"/>
      <x:c r="G13" s="20" t="str">
        <x:v>Common payment and normalization denominator</x:v>
      </x:c>
    </x:row>
    <x:row r="14">
      <x:c r="A14" s="20" t="str">
        <x:v>Yield, overage, and handover spares</x:v>
      </x:c>
      <x:c r="B14" s="36" t="n">
        <x:v>8</x:v>
      </x:c>
      <x:c r="C14" s="36"/>
      <x:c r="D14" s="36"/>
      <x:c r="E14" s="36"/>
      <x:c r="F14" s="36"/>
      <x:c r="G14" s="20" t="str">
        <x:v>Ordered-area loss and spares</x:v>
      </x:c>
    </x:row>
    <x:row r="15">
      <x:c r="A15" s="20" t="str">
        <x:v>Processing, safety configuration, and attachments</x:v>
      </x:c>
      <x:c r="B15" s="36" t="n">
        <x:v>22</x:v>
      </x:c>
      <x:c r="C15" s="36"/>
      <x:c r="D15" s="36"/>
      <x:c r="E15" s="36"/>
      <x:c r="F15" s="36"/>
      <x:c r="G15" s="20" t="str">
        <x:v>Edgework, backing, trims, clips, adhesives, fasteners</x:v>
      </x:c>
    </x:row>
    <x:row r="16">
      <x:c r="A16" s="20" t="str">
        <x:v>Packing, freight, insurance, duty, unloading</x:v>
      </x:c>
      <x:c r="B16" s="36" t="n">
        <x:v>15</x:v>
      </x:c>
      <x:c r="C16" s="36"/>
      <x:c r="D16" s="36"/>
      <x:c r="E16" s="36"/>
      <x:c r="F16" s="36"/>
      <x:c r="G16" s="20" t="str">
        <x:v>State delivery point and commercial term</x:v>
      </x:c>
    </x:row>
    <x:row r="17">
      <x:c r="A17" s="20" t="str">
        <x:v>Survey and substrate preparation</x:v>
      </x:c>
      <x:c r="B17" s="36" t="n">
        <x:v>25</x:v>
      </x:c>
      <x:c r="C17" s="36"/>
      <x:c r="D17" s="36"/>
      <x:c r="E17" s="36"/>
      <x:c r="F17" s="36"/>
      <x:c r="G17" s="20" t="str">
        <x:v>Survey, tolerance, blocking, leveling, making good</x:v>
      </x:c>
    </x:row>
    <x:row r="18">
      <x:c r="A18" s="20" t="str">
        <x:v>Installation, access, protection, cleanup</x:v>
      </x:c>
      <x:c r="B18" s="36" t="n">
        <x:v>38</x:v>
      </x:c>
      <x:c r="C18" s="36"/>
      <x:c r="D18" s="36"/>
      <x:c r="E18" s="36"/>
      <x:c r="F18" s="36"/>
      <x:c r="G18" s="20" t="str">
        <x:v>Labor, supervision, lifts, after-hours, protection</x:v>
      </x:c>
    </x:row>
    <x:row r="19">
      <x:c r="A19" s="20" t="str">
        <x:v>Mock-up, QA, punch, O&amp;M, handover</x:v>
      </x:c>
      <x:c r="B19" s="36" t="n">
        <x:v>8</x:v>
      </x:c>
      <x:c r="C19" s="36"/>
      <x:c r="D19" s="36"/>
      <x:c r="E19" s="36"/>
      <x:c r="F19" s="36"/>
      <x:c r="G19" s="20" t="str">
        <x:v>Acceptance and closeout scope</x:v>
      </x:c>
    </x:row>
    <x:row r="20">
      <x:c r="A20" s="20" t="str">
        <x:v>Warranty / service allowance</x:v>
      </x:c>
      <x:c r="B20" s="36" t="n">
        <x:v>14</x:v>
      </x:c>
      <x:c r="C20" s="36"/>
      <x:c r="D20" s="36"/>
      <x:c r="E20" s="36"/>
      <x:c r="F20" s="36"/>
      <x:c r="G20" s="20" t="str">
        <x:v>Removal, replacement, freight, reinstallation, retest</x:v>
      </x:c>
    </x:row>
    <x:row r="21">
      <x:c r="A21" s="20" t="str">
        <x:v>Tax, escalation, and other commercial items</x:v>
      </x:c>
      <x:c r="B21" s="36" t="n">
        <x:v>0</x:v>
      </x:c>
      <x:c r="C21" s="36"/>
      <x:c r="D21" s="36"/>
      <x:c r="E21" s="36"/>
      <x:c r="F21" s="36"/>
      <x:c r="G21" s="20" t="str">
        <x:v>State basis and exclusions</x:v>
      </x:c>
    </x:row>
    <x:row r="22">
      <x:c r="A22" s="20" t="str">
        <x:v>Supplier initial installed subtotal</x:v>
      </x:c>
      <x:c r="B22" s="37" t="n">
        <x:f>IF(COUNT(B11,B14:B21)=0,"",SUM(B11,B14:B21))</x:f>
        <x:v>230</x:v>
      </x:c>
      <x:c r="C22" s="37" t="str">
        <x:f>IF(COUNT(C11,C14:C21)=0,"",SUM(C11,C14:C21))</x:f>
      </x:c>
      <x:c r="D22" s="37" t="str">
        <x:f>IF(COUNT(D11,D14:D21)=0,"",SUM(D11,D14:D21))</x:f>
      </x:c>
      <x:c r="E22" s="37" t="str">
        <x:f>IF(COUNT(E11,E14:E21)=0,"",SUM(E11,E14:E21))</x:f>
      </x:c>
      <x:c r="F22" s="37" t="str">
        <x:f>IF(COUNT(F11,F14:F21)=0,"",SUM(F11,F14:F21))</x:f>
      </x:c>
      <x:c r="G22" s="20" t="str">
        <x:v>Formula: product plus all included installed-scope packages</x:v>
      </x:c>
    </x:row>
    <x:row r="23">
      <x:c r="A23" s="20" t="str">
        <x:v>Owner allowance for exclusions</x:v>
      </x:c>
      <x:c r="B23" s="36" t="n">
        <x:v>0</x:v>
      </x:c>
      <x:c r="C23" s="36"/>
      <x:c r="D23" s="36"/>
      <x:c r="E23" s="36"/>
      <x:c r="F23" s="36"/>
      <x:c r="G23" s="20" t="str">
        <x:v>Add the estimated owner cost of excluded packages</x:v>
      </x:c>
    </x:row>
    <x:row r="24">
      <x:c r="A24" s="20" t="str">
        <x:v>Normalized initial installed cost</x:v>
      </x:c>
      <x:c r="B24" s="37" t="n">
        <x:f>IF(B22="","",B22+IF(B23="",0,B23))</x:f>
        <x:v>230</x:v>
      </x:c>
      <x:c r="C24" s="37" t="str">
        <x:f>IF(C22="","",C22+IF(C23="",0,C23))</x:f>
      </x:c>
      <x:c r="D24" s="37" t="str">
        <x:f>IF(D22="","",D22+IF(D23="",0,D23))</x:f>
      </x:c>
      <x:c r="E24" s="37" t="str">
        <x:f>IF(E22="","",E22+IF(E23="",0,E23))</x:f>
      </x:c>
      <x:c r="F24" s="37" t="str">
        <x:f>IF(F22="","",F22+IF(F23="",0,F23))</x:f>
      </x:c>
      <x:c r="G24" s="20" t="str">
        <x:v>Supplier subtotal plus owner allowances</x:v>
      </x:c>
    </x:row>
    <x:row r="25">
      <x:c r="A25" s="20" t="str">
        <x:v>Product-only cost / ordered m²</x:v>
      </x:c>
      <x:c r="B25" s="37" t="n">
        <x:f>IFERROR(B11/B12,"")</x:f>
        <x:v>100</x:v>
      </x:c>
      <x:c r="C25" s="37" t="str">
        <x:f>IFERROR(C11/C12,"")</x:f>
      </x:c>
      <x:c r="D25" s="37" t="str">
        <x:f>IFERROR(D11/D12,"")</x:f>
      </x:c>
      <x:c r="E25" s="37" t="str">
        <x:f>IFERROR(E11/E12,"")</x:f>
      </x:c>
      <x:c r="F25" s="37" t="str">
        <x:f>IFERROR(F11/F12,"")</x:f>
      </x:c>
      <x:c r="G25" s="20" t="str">
        <x:v>Product line divided by ordered area</x:v>
      </x:c>
    </x:row>
    <x:row r="26">
      <x:c r="A26" s="20" t="str">
        <x:v>Installed cost / accepted m²</x:v>
      </x:c>
      <x:c r="B26" s="37" t="n">
        <x:f>IFERROR(B24/B13,"")</x:f>
        <x:v>230</x:v>
      </x:c>
      <x:c r="C26" s="37" t="str">
        <x:f>IFERROR(C24/C13,"")</x:f>
      </x:c>
      <x:c r="D26" s="37" t="str">
        <x:f>IFERROR(D24/D13,"")</x:f>
      </x:c>
      <x:c r="E26" s="37" t="str">
        <x:f>IFERROR(E24/E13,"")</x:f>
      </x:c>
      <x:c r="F26" s="37" t="str">
        <x:f>IFERROR(F24/F13,"")</x:f>
      </x:c>
      <x:c r="G26" s="20" t="str">
        <x:v>Primary normalized comparison metric</x:v>
      </x:c>
    </x:row>
    <x:row r="27">
      <x:c r="A27" s="20" t="str">
        <x:v>Lifecycle additions over study period</x:v>
      </x:c>
      <x:c r="B27" s="36" t="n">
        <x:v>0</x:v>
      </x:c>
      <x:c r="C27" s="36"/>
      <x:c r="D27" s="36"/>
      <x:c r="E27" s="36"/>
      <x:c r="F27" s="36"/>
      <x:c r="G27" s="20" t="str">
        <x:v>Relevant cleaning, repair, replacement, downtime, disposal</x:v>
      </x:c>
    </x:row>
    <x:row r="28">
      <x:c r="A28" s="20" t="str">
        <x:v>Lifecycle cost / accepted m²</x:v>
      </x:c>
      <x:c r="B28" s="37" t="n">
        <x:f>IFERROR((B24+IF(B27="",0,B27))/B13,"")</x:f>
        <x:v>230</x:v>
      </x:c>
      <x:c r="C28" s="37" t="str">
        <x:f>IFERROR((C24+IF(C27="",0,C27))/C13,"")</x:f>
      </x:c>
      <x:c r="D28" s="37" t="str">
        <x:f>IFERROR((D24+IF(D27="",0,D27))/D13,"")</x:f>
      </x:c>
      <x:c r="E28" s="37" t="str">
        <x:f>IFERROR((E24+IF(E27="",0,E27))/E13,"")</x:f>
      </x:c>
      <x:c r="F28" s="37" t="str">
        <x:f>IFERROR((F24+IF(F27="",0,F27))/F13,"")</x:f>
      </x:c>
      <x:c r="G28" s="20" t="str">
        <x:v>Normalized initial cost plus lifecycle additions</x:v>
      </x:c>
    </x:row>
    <x:row r="29">
      <x:c r="A29" s="20" t="str">
        <x:v>Variance to lowest installed rate</x:v>
      </x:c>
      <x:c r="B29" s="38" t="n">
        <x:f>IF(B26="","",B26/MIN($B$26:$F$26)-1)</x:f>
        <x:v>0</x:v>
      </x:c>
      <x:c r="C29" s="38" t="str">
        <x:f>IF(C26="","",C26/MIN($B$26:$F$26)-1)</x:f>
      </x:c>
      <x:c r="D29" s="38" t="str">
        <x:f>IF(D26="","",D26/MIN($B$26:$F$26)-1)</x:f>
      </x:c>
      <x:c r="E29" s="38" t="str">
        <x:f>IF(E26="","",E26/MIN($B$26:$F$26)-1)</x:f>
      </x:c>
      <x:c r="F29" s="38" t="str">
        <x:f>IF(F26="","",F26/MIN($B$26:$F$26)-1)</x:f>
      </x:c>
      <x:c r="G29" s="20" t="str">
        <x:v>Relative premium to lowest complete normalized bid</x:v>
      </x:c>
    </x:row>
    <x:row r="30">
      <x:c r="A30" s="20" t="str">
        <x:v>Completeness status</x:v>
      </x:c>
      <x:c r="B30" s="35" t="str">
        <x:f>IF(OR(B10="",B11="",B12="",B13=""),"Needs input","Ready")</x:f>
        <x:v>Ready</x:v>
      </x:c>
      <x:c r="C30" s="35" t="str">
        <x:f>IF(OR(C10="",C11="",C12="",C13=""),"Needs input","Ready")</x:f>
        <x:v>Needs input</x:v>
      </x:c>
      <x:c r="D30" s="35" t="str">
        <x:f>IF(OR(D10="",D11="",D12="",D13=""),"Needs input","Ready")</x:f>
        <x:v>Needs input</x:v>
      </x:c>
      <x:c r="E30" s="35" t="str">
        <x:f>IF(OR(E10="",E11="",E12="",E13=""),"Needs input","Ready")</x:f>
        <x:v>Needs input</x:v>
      </x:c>
      <x:c r="F30" s="35" t="str">
        <x:f>IF(OR(F10="",F11="",F12="",F13=""),"Needs input","Ready")</x:f>
        <x:v>Needs input</x:v>
      </x:c>
      <x:c r="G30" s="20" t="str">
        <x:v>Ready requires legal name, product, ordered area, and accepted area</x:v>
      </x:c>
    </x:row>
  </x:sheetData>
  <x:mergeCells>
    <x:mergeCell ref="A1:G2"/>
    <x:mergeCell ref="A3:G3"/>
  </x:mergeCells>
  <x:conditionalFormatting sqref="B29:F29">
    <x:cfRule type="cellIs" dxfId="0" priority="1" operator="greaterThan">
      <x:formula>0.1</x:formula>
    </x:cfRule>
  </x:conditionalFormatting>
  <x:conditionalFormatting sqref="B30:F30">
    <x:cfRule type="containsText" dxfId="1" priority="2" operator="containsText" text="Needs input"/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8" hidden="0" customWidth="1"/>
    <x:col min="2" max="2" width="20" hidden="0" customWidth="1"/>
    <x:col min="3" max="3" width="14" hidden="0" customWidth="1"/>
    <x:col min="4" max="4" width="16" hidden="0" customWidth="1"/>
    <x:col min="5" max="5" width="16" hidden="0" customWidth="1"/>
    <x:col min="6" max="6" width="16" hidden="0" customWidth="1"/>
    <x:col min="7" max="7" width="34" hidden="0" customWidth="1"/>
  </x:cols>
  <x:sheetData>
    <x:row r="1" ht="28" customHeight="1">
      <x:c r="A1" s="4" t="str">
        <x:v>Supplier Price Return</x:v>
      </x:c>
    </x:row>
    <x:row r="2" ht="28" customHeight="1"/>
    <x:row r="3">
      <x:c r="A3" s="8" t="str">
        <x:v>Complete every line with Included, Excluded, Allowance, or N/A. Quantities and rates remain editable; extended amounts are formulas.</x:v>
      </x:c>
    </x:row>
    <x:row r="5">
      <x:c r="A5" s="20" t="str">
        <x:v>Net accepted finished area (m²)</x:v>
      </x:c>
      <x:c r="B5" s="39" t="n">
        <x:v>100</x:v>
      </x:c>
    </x:row>
    <x:row r="6">
      <x:c r="A6" s="20" t="str">
        <x:v>Currency</x:v>
      </x:c>
      <x:c r="B6" s="27" t="str">
        <x:v>USD</x:v>
      </x:c>
    </x:row>
    <x:row r="8" ht="30" customHeight="1">
      <x:c r="A8" s="16" t="str">
        <x:v>Cost package</x:v>
      </x:c>
      <x:c r="B8" s="16" t="str">
        <x:v>Pricing basis</x:v>
      </x:c>
      <x:c r="C8" s="16" t="str">
        <x:v>Status</x:v>
      </x:c>
      <x:c r="D8" s="16" t="str">
        <x:v>Quantity</x:v>
      </x:c>
      <x:c r="E8" s="16" t="str">
        <x:v>Unit rate</x:v>
      </x:c>
      <x:c r="F8" s="16" t="str">
        <x:v>Extended amount</x:v>
      </x:c>
      <x:c r="G8" s="16" t="str">
        <x:v>Exclusions / allowance owner</x:v>
      </x:c>
    </x:row>
    <x:row r="9">
      <x:c r="A9" s="20" t="str">
        <x:v>Reflective product / base panels</x:v>
      </x:c>
      <x:c r="B9" s="20" t="str">
        <x:v>Ordered area / units</x:v>
      </x:c>
      <x:c r="C9" s="34" t="str">
        <x:v>Included</x:v>
      </x:c>
      <x:c r="D9" s="36" t="n">
        <x:v>100</x:v>
      </x:c>
      <x:c r="E9" s="36"/>
      <x:c r="F9" s="37" t="str">
        <x:f>IF(OR(D9="",E9=""),"",D9*E9)</x:f>
      </x:c>
      <x:c r="G9" s="21" t="str">
        <x:v>State all exclusions</x:v>
      </x:c>
    </x:row>
    <x:row r="10">
      <x:c r="A10" s="20" t="str">
        <x:v>Yield, overage, and handover spares</x:v>
      </x:c>
      <x:c r="B10" s="20" t="str">
        <x:v>Area / units</x:v>
      </x:c>
      <x:c r="C10" s="34" t="str">
        <x:v>Included</x:v>
      </x:c>
      <x:c r="D10" s="36"/>
      <x:c r="E10" s="36"/>
      <x:c r="F10" s="37" t="str">
        <x:f>IF(OR(D10="",E10=""),"",D10*E10)</x:f>
      </x:c>
      <x:c r="G10" s="21" t="str">
        <x:v>State all exclusions</x:v>
      </x:c>
    </x:row>
    <x:row r="11">
      <x:c r="A11" s="20" t="str">
        <x:v>Edgework, cut-outs, safety configuration, factory processing</x:v>
      </x:c>
      <x:c r="B11" s="20" t="str">
        <x:v>Schedule</x:v>
      </x:c>
      <x:c r="C11" s="34" t="str">
        <x:v>Included</x:v>
      </x:c>
      <x:c r="D11" s="36"/>
      <x:c r="E11" s="36"/>
      <x:c r="F11" s="37" t="str">
        <x:f>IF(OR(D11="",E11=""),"",D11*E11)</x:f>
      </x:c>
      <x:c r="G11" s="21" t="str">
        <x:v>State all exclusions</x:v>
      </x:c>
    </x:row>
    <x:row r="12">
      <x:c r="A12" s="20" t="str">
        <x:v>Frames, channels, trims, clips, blocks, adhesives, fasteners, sealants</x:v>
      </x:c>
      <x:c r="B12" s="20" t="str">
        <x:v>Schedule</x:v>
      </x:c>
      <x:c r="C12" s="34" t="str">
        <x:v>Included</x:v>
      </x:c>
      <x:c r="D12" s="36"/>
      <x:c r="E12" s="36"/>
      <x:c r="F12" s="37" t="str">
        <x:f>IF(OR(D12="",E12=""),"",D12*E12)</x:f>
      </x:c>
      <x:c r="G12" s="21" t="str">
        <x:v>State all exclusions</x:v>
      </x:c>
    </x:row>
    <x:row r="13">
      <x:c r="A13" s="20" t="str">
        <x:v>Packing, crates, insurance, freight, duty, customs</x:v>
      </x:c>
      <x:c r="B13" s="20" t="str">
        <x:v>Shipment</x:v>
      </x:c>
      <x:c r="C13" s="34" t="str">
        <x:v>Included</x:v>
      </x:c>
      <x:c r="D13" s="36" t="n">
        <x:v>1</x:v>
      </x:c>
      <x:c r="E13" s="36"/>
      <x:c r="F13" s="37" t="str">
        <x:f>IF(OR(D13="",E13=""),"",D13*E13)</x:f>
      </x:c>
      <x:c r="G13" s="21" t="str">
        <x:v>State named delivery point</x:v>
      </x:c>
    </x:row>
    <x:row r="14">
      <x:c r="A14" s="20" t="str">
        <x:v>Unloading, storage, internal handling, lifting</x:v>
      </x:c>
      <x:c r="B14" s="20" t="str">
        <x:v>Site scope</x:v>
      </x:c>
      <x:c r="C14" s="34" t="str">
        <x:v>Included</x:v>
      </x:c>
      <x:c r="D14" s="36" t="n">
        <x:v>1</x:v>
      </x:c>
      <x:c r="E14" s="36"/>
      <x:c r="F14" s="37" t="str">
        <x:f>IF(OR(D14="",E14=""),"",D14*E14)</x:f>
      </x:c>
      <x:c r="G14" s="21" t="str">
        <x:v>State all exclusions</x:v>
      </x:c>
    </x:row>
    <x:row r="15">
      <x:c r="A15" s="20" t="str">
        <x:v>Survey, substrate checks, preparation, blocking, leveling, making good</x:v>
      </x:c>
      <x:c r="B15" s="20" t="str">
        <x:v>Site scope</x:v>
      </x:c>
      <x:c r="C15" s="34" t="str">
        <x:v>Included</x:v>
      </x:c>
      <x:c r="D15" s="36" t="n">
        <x:v>1</x:v>
      </x:c>
      <x:c r="E15" s="36"/>
      <x:c r="F15" s="37" t="str">
        <x:f>IF(OR(D15="",E15=""),"",D15*E15)</x:f>
      </x:c>
      <x:c r="G15" s="21" t="str">
        <x:v>State all exclusions</x:v>
      </x:c>
    </x:row>
    <x:row r="16">
      <x:c r="A16" s="20" t="str">
        <x:v>Installation labor, supervision, access, after-hours, protection, cleanup</x:v>
      </x:c>
      <x:c r="B16" s="20" t="str">
        <x:v>Site scope</x:v>
      </x:c>
      <x:c r="C16" s="34" t="str">
        <x:v>Included</x:v>
      </x:c>
      <x:c r="D16" s="36" t="n">
        <x:v>1</x:v>
      </x:c>
      <x:c r="E16" s="36"/>
      <x:c r="F16" s="37" t="str">
        <x:f>IF(OR(D16="",E16=""),"",D16*E16)</x:f>
      </x:c>
      <x:c r="G16" s="21" t="str">
        <x:v>State all exclusions</x:v>
      </x:c>
    </x:row>
    <x:row r="17">
      <x:c r="A17" s="20" t="str">
        <x:v>Submittals, samples, mock-up, QA, punch, retest, O&amp;M, handover</x:v>
      </x:c>
      <x:c r="B17" s="20" t="str">
        <x:v>Project scope</x:v>
      </x:c>
      <x:c r="C17" s="34" t="str">
        <x:v>Included</x:v>
      </x:c>
      <x:c r="D17" s="36" t="n">
        <x:v>1</x:v>
      </x:c>
      <x:c r="E17" s="36"/>
      <x:c r="F17" s="37" t="str">
        <x:f>IF(OR(D17="",E17=""),"",D17*E17)</x:f>
      </x:c>
      <x:c r="G17" s="21" t="str">
        <x:v>State all exclusions</x:v>
      </x:c>
    </x:row>
    <x:row r="18">
      <x:c r="A18" s="20" t="str">
        <x:v>Warranty-gap allowance and service obligations</x:v>
      </x:c>
      <x:c r="B18" s="20" t="str">
        <x:v>Term / scope</x:v>
      </x:c>
      <x:c r="C18" s="34" t="str">
        <x:v>Included</x:v>
      </x:c>
      <x:c r="D18" s="36" t="n">
        <x:v>1</x:v>
      </x:c>
      <x:c r="E18" s="36"/>
      <x:c r="F18" s="37" t="str">
        <x:f>IF(OR(D18="",E18=""),"",D18*E18)</x:f>
      </x:c>
      <x:c r="G18" s="21" t="str">
        <x:v>State remedy exclusions</x:v>
      </x:c>
    </x:row>
    <x:row r="19">
      <x:c r="A19" s="20" t="str">
        <x:v>Tax, escalation, bonds, retention, other commercial items</x:v>
      </x:c>
      <x:c r="B19" s="20" t="str">
        <x:v>Commercial</x:v>
      </x:c>
      <x:c r="C19" s="34" t="str">
        <x:v>Included</x:v>
      </x:c>
      <x:c r="D19" s="36" t="n">
        <x:v>1</x:v>
      </x:c>
      <x:c r="E19" s="36"/>
      <x:c r="F19" s="37" t="str">
        <x:f>IF(OR(D19="",E19=""),"",D19*E19)</x:f>
      </x:c>
      <x:c r="G19" s="21" t="str">
        <x:v>State all exclusions</x:v>
      </x:c>
    </x:row>
    <x:row r="20">
      <x:c r="A20" s="20" t="str">
        <x:v>Other explicitly listed item</x:v>
      </x:c>
      <x:c r="B20" s="20" t="str">
        <x:v>State basis</x:v>
      </x:c>
      <x:c r="C20" s="34" t="str">
        <x:v>N/A</x:v>
      </x:c>
      <x:c r="D20" s="36"/>
      <x:c r="E20" s="36"/>
      <x:c r="F20" s="37" t="str">
        <x:f>IF(OR(D20="",E20=""),"",D20*E20)</x:f>
      </x:c>
      <x:c r="G20" s="21" t="str">
        <x:v>Describe</x:v>
      </x:c>
    </x:row>
    <x:row r="22">
      <x:c r="A22" s="16" t="str">
        <x:v>Returned metric</x:v>
      </x:c>
      <x:c r="B22" s="16" t="str">
        <x:v>Value</x:v>
      </x:c>
      <x:c r="C22" s="16"/>
      <x:c r="D22" s="16"/>
      <x:c r="E22" s="16" t="str">
        <x:v>Definition</x:v>
      </x:c>
    </x:row>
    <x:row r="23">
      <x:c r="A23" s="20" t="str">
        <x:v>Total returned price</x:v>
      </x:c>
      <x:c r="B23" s="37" t="n">
        <x:f>SUM(F9:F20)</x:f>
        <x:v>0</x:v>
      </x:c>
      <x:c r="C23" s="20"/>
      <x:c r="D23" s="20"/>
      <x:c r="E23" s="20" t="str">
        <x:v>Sum of extended amounts</x:v>
      </x:c>
    </x:row>
    <x:row r="24">
      <x:c r="A24" s="20" t="str">
        <x:v>Installed cost / accepted m²</x:v>
      </x:c>
      <x:c r="B24" s="37" t="n">
        <x:f>IFERROR(B23/$B$5,"")</x:f>
        <x:v>0</x:v>
      </x:c>
      <x:c r="C24" s="20"/>
      <x:c r="D24" s="20"/>
      <x:c r="E24" s="20" t="str">
        <x:v>Total returned price divided by accepted area</x:v>
      </x:c>
    </x:row>
  </x:sheetData>
  <x:mergeCells>
    <x:mergeCell ref="A1:G2"/>
    <x:mergeCell ref="A3:G3"/>
  </x:mergeCells>
  <x:conditionalFormatting sqref="C9:C20">
    <x:cfRule type="containsText" dxfId="2" priority="1" operator="containsText" text="Excluded"/>
    <x:cfRule type="containsText" dxfId="3" priority="2" operator="containsText" text="Allowance"/>
  </x:conditionalFormatting>
  <x:dataValidations count="1">
    <x:dataValidation type="list" sqref="C9:C20">
      <x:formula1>"Included,Excluded,Allowance,N/A"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8" hidden="0" customWidth="1"/>
    <x:col min="3" max="3" width="16" hidden="0" customWidth="1"/>
    <x:col min="4" max="4" width="32" hidden="0" customWidth="1"/>
    <x:col min="5" max="5" width="30" hidden="0" customWidth="1"/>
  </x:cols>
  <x:sheetData>
    <x:row r="1" ht="28" customHeight="1">
      <x:c r="A1" s="4" t="str">
        <x:v>Technical, Warranty, and Acceptance Return</x:v>
      </x:c>
    </x:row>
    <x:row r="2" ht="28" customHeight="1"/>
    <x:row r="3">
      <x:c r="A3" s="8" t="str">
        <x:v>Replace claims with evidence for the exact offered assembly and assign every remedy step to a named legal entity.</x:v>
      </x:c>
    </x:row>
    <x:row r="5">
      <x:c r="A5" s="16" t="str">
        <x:v>Pending technical items</x:v>
      </x:c>
      <x:c r="B5" s="16" t="str">
        <x:v>Unassigned warranty obligations</x:v>
      </x:c>
      <x:c r="C5" s="16" t="str">
        <x:v>Acceptance deviations</x:v>
      </x:c>
    </x:row>
    <x:row r="6">
      <x:c r="A6" s="31" t="n">
        <x:f>COUNTIF(C9:C16,"Pending")</x:f>
        <x:v>8</x:v>
      </x:c>
      <x:c r="B6" s="31" t="n">
        <x:f>COUNTBLANK(B23:B31)</x:f>
        <x:v>9</x:v>
      </x:c>
      <x:c r="C6" s="31" t="n">
        <x:f>COUNTIF(C36:C42,"Deviation")</x:f>
        <x:v>0</x:v>
      </x:c>
    </x:row>
    <x:row r="8">
      <x:c r="A8" s="16" t="str">
        <x:v>Technical requirement</x:v>
      </x:c>
      <x:c r="B8" s="16" t="str">
        <x:v>Bidder response</x:v>
      </x:c>
      <x:c r="C8" s="16" t="str">
        <x:v>Status</x:v>
      </x:c>
      <x:c r="D8" s="16" t="str">
        <x:v>Evidence reference</x:v>
      </x:c>
      <x:c r="E8" s="16" t="str">
        <x:v>Deviation / note</x:v>
      </x:c>
    </x:row>
    <x:row r="9">
      <x:c r="A9" s="20" t="str">
        <x:v>Exact offered product and assembly</x:v>
      </x:c>
      <x:c r="B9" s="34" t="str">
        <x:v>Manufacturer, product code, construction, thickness, module size, finish, backing, frame or carrier</x:v>
      </x:c>
      <x:c r="C9" s="34" t="str">
        <x:v>Pending</x:v>
      </x:c>
      <x:c r="D9" s="34" t="str">
        <x:v>Document / page</x:v>
      </x:c>
      <x:c r="E9" s="34"/>
    </x:row>
    <x:row r="10">
      <x:c r="A10" s="20" t="str">
        <x:v>Layout and fabrication</x:v>
      </x:c>
      <x:c r="B10" s="34" t="str">
        <x:v>Shop drawing, joints, perimeter, edges, holes, cut-outs, tolerances, spares</x:v>
      </x:c>
      <x:c r="C10" s="34" t="str">
        <x:v>Pending</x:v>
      </x:c>
      <x:c r="D10" s="34" t="str">
        <x:v>Document / page</x:v>
      </x:c>
      <x:c r="E10" s="34"/>
    </x:row>
    <x:row r="11">
      <x:c r="A11" s="20" t="str">
        <x:v>Attachment and compatibility</x:v>
      </x:c>
      <x:c r="B11" s="34" t="str">
        <x:v>Channels, clips, adhesives, blocks, fasteners, substrate, ventilation, cure, compatible materials</x:v>
      </x:c>
      <x:c r="C11" s="34" t="str">
        <x:v>Pending</x:v>
      </x:c>
      <x:c r="D11" s="34" t="str">
        <x:v>Document / page</x:v>
      </x:c>
      <x:c r="E11" s="34"/>
    </x:row>
    <x:row r="12">
      <x:c r="A12" s="20" t="str">
        <x:v>Safety / code / fire evidence</x:v>
      </x:c>
      <x:c r="B12" s="34" t="str">
        <x:v>Named standard, classification, lab, report number/date, exact tested configuration</x:v>
      </x:c>
      <x:c r="C12" s="34" t="str">
        <x:v>Pending</x:v>
      </x:c>
      <x:c r="D12" s="34" t="str">
        <x:v>Document / page</x:v>
      </x:c>
      <x:c r="E12" s="34"/>
    </x:row>
    <x:row r="13">
      <x:c r="A13" s="20" t="str">
        <x:v>Environmental and cleaning limits</x:v>
      </x:c>
      <x:c r="B13" s="34" t="str">
        <x:v>Humidity, temperature, impact, chemicals, tools, procedure, prohibited materials</x:v>
      </x:c>
      <x:c r="C13" s="34" t="str">
        <x:v>Pending</x:v>
      </x:c>
      <x:c r="D13" s="34" t="str">
        <x:v>Document / page</x:v>
      </x:c>
      <x:c r="E13" s="34"/>
    </x:row>
    <x:row r="14">
      <x:c r="A14" s="20" t="str">
        <x:v>Installer qualification and method</x:v>
      </x:c>
      <x:c r="B14" s="34" t="str">
        <x:v>Approved status, experience, supervision, method statement, access, protection</x:v>
      </x:c>
      <x:c r="C14" s="34" t="str">
        <x:v>Pending</x:v>
      </x:c>
      <x:c r="D14" s="34" t="str">
        <x:v>Document / page</x:v>
      </x:c>
      <x:c r="E14" s="34"/>
    </x:row>
    <x:row r="15">
      <x:c r="A15" s="20" t="str">
        <x:v>Mock-up and acceptance</x:v>
      </x:c>
      <x:c r="B15" s="34" t="str">
        <x:v>Production-equivalent mock-up and acknowledgement of viewing, joint, distortion, defect criteria</x:v>
      </x:c>
      <x:c r="C15" s="34" t="str">
        <x:v>Pending</x:v>
      </x:c>
      <x:c r="D15" s="34" t="str">
        <x:v>Document / page</x:v>
      </x:c>
      <x:c r="E15" s="34"/>
    </x:row>
    <x:row r="16">
      <x:c r="A16" s="20" t="str">
        <x:v>Supply continuity and replacement</x:v>
      </x:c>
      <x:c r="B16" s="34" t="str">
        <x:v>Lead time, replaceable module, appearance match, spare stock, availability period</x:v>
      </x:c>
      <x:c r="C16" s="34" t="str">
        <x:v>Pending</x:v>
      </x:c>
      <x:c r="D16" s="34" t="str">
        <x:v>Document / page</x:v>
      </x:c>
      <x:c r="E16" s="34"/>
    </x:row>
    <x:row r="19">
      <x:c r="A19" s="11" t="str">
        <x:v>Warranty and remedy responsibility</x:v>
      </x:c>
      <x:c r="B19" s="11"/>
      <x:c r="C19" s="11"/>
      <x:c r="D19" s="11"/>
      <x:c r="E19" s="11"/>
    </x:row>
    <x:row r="22">
      <x:c r="A22" s="16" t="str">
        <x:v>Obligation</x:v>
      </x:c>
      <x:c r="B22" s="16" t="str">
        <x:v>Responsible legal entity</x:v>
      </x:c>
      <x:c r="C22" s="16" t="str">
        <x:v>Included in bid?</x:v>
      </x:c>
      <x:c r="D22" s="16" t="str">
        <x:v>Terms / exclusions</x:v>
      </x:c>
    </x:row>
    <x:row r="23">
      <x:c r="A23" s="20" t="str">
        <x:v>Diagnose reported defect</x:v>
      </x:c>
      <x:c r="B23" s="34"/>
      <x:c r="C23" s="34" t="str">
        <x:v>Pending</x:v>
      </x:c>
      <x:c r="D23" s="34" t="str">
        <x:v>Notice, evidence, inspection deadline</x:v>
      </x:c>
    </x:row>
    <x:row r="24">
      <x:c r="A24" s="20" t="str">
        <x:v>Protect area and adjacent work</x:v>
      </x:c>
      <x:c r="B24" s="34"/>
      <x:c r="C24" s="34" t="str">
        <x:v>Pending</x:v>
      </x:c>
      <x:c r="D24" s="34" t="str">
        <x:v>Temporary protection and access</x:v>
      </x:c>
    </x:row>
    <x:row r="25">
      <x:c r="A25" s="20" t="str">
        <x:v>Remove defective component</x:v>
      </x:c>
      <x:c r="B25" s="34"/>
      <x:c r="C25" s="34" t="str">
        <x:v>Pending</x:v>
      </x:c>
      <x:c r="D25" s="34" t="str">
        <x:v>Labor, lifting, disposal</x:v>
      </x:c>
    </x:row>
    <x:row r="26">
      <x:c r="A26" s="20" t="str">
        <x:v>Provide replacement product</x:v>
      </x:c>
      <x:c r="B26" s="34"/>
      <x:c r="C26" s="34" t="str">
        <x:v>Pending</x:v>
      </x:c>
      <x:c r="D26" s="34" t="str">
        <x:v>Remedy, lead time, match, availability</x:v>
      </x:c>
    </x:row>
    <x:row r="27">
      <x:c r="A27" s="20" t="str">
        <x:v>Pay freight, duty, unloading, handling</x:v>
      </x:c>
      <x:c r="B27" s="34"/>
      <x:c r="C27" s="34" t="str">
        <x:v>Pending</x:v>
      </x:c>
      <x:c r="D27" s="34" t="str">
        <x:v>Delivery point and logistics</x:v>
      </x:c>
    </x:row>
    <x:row r="28">
      <x:c r="A28" s="20" t="str">
        <x:v>Reinstall and make good</x:v>
      </x:c>
      <x:c r="B28" s="34"/>
      <x:c r="C28" s="34" t="str">
        <x:v>Pending</x:v>
      </x:c>
      <x:c r="D28" s="34" t="str">
        <x:v>Labor, access, finishes, protection, cleaning</x:v>
      </x:c>
    </x:row>
    <x:row r="29">
      <x:c r="A29" s="20" t="str">
        <x:v>Inspect and retest</x:v>
      </x:c>
      <x:c r="B29" s="34"/>
      <x:c r="C29" s="34" t="str">
        <x:v>Pending</x:v>
      </x:c>
      <x:c r="D29" s="34" t="str">
        <x:v>Acceptance protocol and sign-off</x:v>
      </x:c>
    </x:row>
    <x:row r="30">
      <x:c r="A30" s="20" t="str">
        <x:v>Cover downtime / after-hours requirement</x:v>
      </x:c>
      <x:c r="B30" s="34"/>
      <x:c r="C30" s="34" t="str">
        <x:v>Pending</x:v>
      </x:c>
      <x:c r="D30" s="34" t="str">
        <x:v>Service window or stated exclusion</x:v>
      </x:c>
    </x:row>
    <x:row r="31">
      <x:c r="A31" s="20" t="str">
        <x:v>Administer claim and escalation</x:v>
      </x:c>
      <x:c r="B31" s="34"/>
      <x:c r="C31" s="34" t="str">
        <x:v>Pending</x:v>
      </x:c>
      <x:c r="D31" s="34" t="str">
        <x:v>Contacts, response time, transferability</x:v>
      </x:c>
    </x:row>
    <x:row r="33">
      <x:c r="A33" s="11" t="str">
        <x:v>Acceptance and closeout</x:v>
      </x:c>
      <x:c r="B33" s="11"/>
      <x:c r="C33" s="11"/>
      <x:c r="D33" s="11"/>
      <x:c r="E33" s="11"/>
    </x:row>
    <x:row r="35">
      <x:c r="A35" s="16" t="str">
        <x:v>Criterion</x:v>
      </x:c>
      <x:c r="B35" s="16" t="str">
        <x:v>Purchaser definition</x:v>
      </x:c>
      <x:c r="C35" s="16" t="str">
        <x:v>Bidder status</x:v>
      </x:c>
      <x:c r="D35" s="16" t="str">
        <x:v>Evidence / deviation</x:v>
      </x:c>
    </x:row>
    <x:row r="36">
      <x:c r="A36" s="20" t="str">
        <x:v>Production-equivalent mock-up</x:v>
      </x:c>
      <x:c r="B36" s="20" t="str">
        <x:v>Size, location, materials, lighting, viewing positions, approver, benchmark status</x:v>
      </x:c>
      <x:c r="C36" s="34" t="str">
        <x:v>Pending</x:v>
      </x:c>
      <x:c r="D36" s="34"/>
    </x:row>
    <x:row r="37">
      <x:c r="A37" s="20" t="str">
        <x:v>Layout and joints</x:v>
      </x:c>
      <x:c r="B37" s="20" t="str">
        <x:v>Panel sizes, seams, joint width, alignment, perimeter, trims, cut-outs</x:v>
      </x:c>
      <x:c r="C37" s="34" t="str">
        <x:v>Pending</x:v>
      </x:c>
      <x:c r="D37" s="34"/>
    </x:row>
    <x:row r="38">
      <x:c r="A38" s="20" t="str">
        <x:v>Reflective appearance</x:v>
      </x:c>
      <x:c r="B38" s="20" t="str">
        <x:v>Viewing distance and angle, lighting, orientation, comparison scene or grid, allowable variation</x:v>
      </x:c>
      <x:c r="C38" s="34" t="str">
        <x:v>Pending</x:v>
      </x:c>
      <x:c r="D38" s="34"/>
    </x:row>
    <x:row r="39">
      <x:c r="A39" s="20" t="str">
        <x:v>Surface and edge condition</x:v>
      </x:c>
      <x:c r="B39" s="20" t="str">
        <x:v>Chips, scratches, stains, coating damage, punctures, cleaning marks, edge defects</x:v>
      </x:c>
      <x:c r="C39" s="34" t="str">
        <x:v>Pending</x:v>
      </x:c>
      <x:c r="D39" s="34"/>
    </x:row>
    <x:row r="40">
      <x:c r="A40" s="20" t="str">
        <x:v>Substrate and installation records</x:v>
      </x:c>
      <x:c r="B40" s="20" t="str">
        <x:v>Survey, tolerance, preparation, attachment, cure, compatibility, installer checklist</x:v>
      </x:c>
      <x:c r="C40" s="34" t="str">
        <x:v>Pending</x:v>
      </x:c>
      <x:c r="D40" s="34"/>
    </x:row>
    <x:row r="41">
      <x:c r="A41" s="20" t="str">
        <x:v>Punch, correction, and retest</x:v>
      </x:c>
      <x:c r="B41" s="20" t="str">
        <x:v>Responsible party, response time, replacement, protection, cost, reinspection, final sign-off</x:v>
      </x:c>
      <x:c r="C41" s="34" t="str">
        <x:v>Pending</x:v>
      </x:c>
      <x:c r="D41" s="34"/>
    </x:row>
    <x:row r="42">
      <x:c r="A42" s="20" t="str">
        <x:v>Handover</x:v>
      </x:c>
      <x:c r="B42" s="20" t="str">
        <x:v>As-builts, O&amp;M, cleaning, warranty, contacts, training, spares, labels, final acceptance</x:v>
      </x:c>
      <x:c r="C42" s="34" t="str">
        <x:v>Pending</x:v>
      </x:c>
      <x:c r="D42" s="34"/>
    </x:row>
  </x:sheetData>
  <x:mergeCells>
    <x:mergeCell ref="A1:E2"/>
    <x:mergeCell ref="A3:E3"/>
    <x:mergeCell ref="A19:E19"/>
    <x:mergeCell ref="A33:E33"/>
  </x:mergeCells>
  <x:conditionalFormatting sqref="C9:C16">
    <x:cfRule type="containsText" dxfId="4" priority="1" operator="containsText" text="Deviation"/>
    <x:cfRule type="containsText" dxfId="5" priority="2" operator="containsText" text="Pending"/>
  </x:conditionalFormatting>
  <x:conditionalFormatting sqref="C23:C31">
    <x:cfRule type="containsText" dxfId="6" priority="3" operator="containsText" text="No"/>
  </x:conditionalFormatting>
  <x:conditionalFormatting sqref="C36:C42">
    <x:cfRule type="containsText" dxfId="7" priority="4" operator="containsText" text="Deviation"/>
  </x:conditionalFormatting>
  <x:dataValidations count="3">
    <x:dataValidation type="list" sqref="C9:C16">
      <x:formula1>"Compliant,Deviation,Pending,N/A"</x:formula1>
    </x:dataValidation>
    <x:dataValidation type="list" sqref="C23:C31">
      <x:formula1>"Yes,No,Pending,N/A"</x:formula1>
    </x:dataValidation>
    <x:dataValidation type="list" sqref="C36:C42">
      <x:formula1>"Acknowledged,Deviation,Pending,N/A"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8" hidden="0" customWidth="1"/>
    <x:col min="2" max="2" width="16" hidden="0" customWidth="1"/>
    <x:col min="3" max="3" width="16" hidden="0" customWidth="1"/>
    <x:col min="4" max="4" width="24" hidden="0" customWidth="1"/>
    <x:col min="5" max="5" width="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</x:cols>
  <x:sheetData>
    <x:row r="1" ht="28" customHeight="1">
      <x:c r="A1" s="4" t="str">
        <x:v>Illustrative Cost Waterfall</x:v>
      </x:c>
    </x:row>
    <x:row r="2" ht="28" customHeight="1"/>
    <x:row r="3">
      <x:c r="A3" s="8" t="str">
        <x:v>Indexed units only. Quoted panel line = 100. Replace with project-specific quotes and allowances; these values are not a market benchmark.</x:v>
      </x:c>
    </x:row>
    <x:row r="6">
      <x:c r="A6" s="16" t="str">
        <x:v>Cost package</x:v>
      </x:c>
      <x:c r="B6" s="16" t="str">
        <x:v>Increment</x:v>
      </x:c>
      <x:c r="C6" s="16" t="str">
        <x:v>Cumulative</x:v>
      </x:c>
      <x:c r="D6" s="16" t="str">
        <x:v>Basis</x:v>
      </x:c>
    </x:row>
    <x:row r="7">
      <x:c r="A7" s="20" t="str">
        <x:v>Panel quote</x:v>
      </x:c>
      <x:c r="B7" s="40" t="n">
        <x:v>100</x:v>
      </x:c>
      <x:c r="C7" s="41" t="n">
        <x:f>B7</x:f>
        <x:v>100</x:v>
      </x:c>
      <x:c r="D7" s="20" t="str">
        <x:v>Quoted line</x:v>
      </x:c>
    </x:row>
    <x:row r="8">
      <x:c r="A8" s="20" t="str">
        <x:v>Ordered-area yield + spares</x:v>
      </x:c>
      <x:c r="B8" s="40" t="n">
        <x:v>8</x:v>
      </x:c>
      <x:c r="C8" s="41" t="n">
        <x:f>C7+B8</x:f>
        <x:v>108</x:v>
      </x:c>
      <x:c r="D8" s="20" t="str">
        <x:v>Add-on</x:v>
      </x:c>
    </x:row>
    <x:row r="9">
      <x:c r="A9" s="20" t="str">
        <x:v>Edgework, backing, trims &amp; attachments</x:v>
      </x:c>
      <x:c r="B9" s="40" t="n">
        <x:v>22</x:v>
      </x:c>
      <x:c r="C9" s="41" t="n">
        <x:f>C8+B9</x:f>
        <x:v>130</x:v>
      </x:c>
      <x:c r="D9" s="20" t="str">
        <x:v>Add-on</x:v>
      </x:c>
    </x:row>
    <x:row r="10">
      <x:c r="A10" s="20" t="str">
        <x:v>Packaging, freight, insurance &amp; unloading</x:v>
      </x:c>
      <x:c r="B10" s="40" t="n">
        <x:v>15</x:v>
      </x:c>
      <x:c r="C10" s="41" t="n">
        <x:f>C9+B10</x:f>
        <x:v>145</x:v>
      </x:c>
      <x:c r="D10" s="20" t="str">
        <x:v>Add-on</x:v>
      </x:c>
    </x:row>
    <x:row r="11">
      <x:c r="A11" s="20" t="str">
        <x:v>Substrate survey &amp; wall preparation</x:v>
      </x:c>
      <x:c r="B11" s="40" t="n">
        <x:v>25</x:v>
      </x:c>
      <x:c r="C11" s="41" t="n">
        <x:f>C10+B11</x:f>
        <x:v>170</x:v>
      </x:c>
      <x:c r="D11" s="20" t="str">
        <x:v>Add-on</x:v>
      </x:c>
    </x:row>
    <x:row r="12">
      <x:c r="A12" s="20" t="str">
        <x:v>Installation, access &amp; protection</x:v>
      </x:c>
      <x:c r="B12" s="40" t="n">
        <x:v>38</x:v>
      </x:c>
      <x:c r="C12" s="41" t="n">
        <x:f>C11+B12</x:f>
        <x:v>208</x:v>
      </x:c>
      <x:c r="D12" s="20" t="str">
        <x:v>Add-on</x:v>
      </x:c>
    </x:row>
    <x:row r="13">
      <x:c r="A13" s="20" t="str">
        <x:v>Mock-up, QA, punch &amp; handover</x:v>
      </x:c>
      <x:c r="B13" s="40" t="n">
        <x:v>8</x:v>
      </x:c>
      <x:c r="C13" s="41" t="n">
        <x:f>C12+B13</x:f>
        <x:v>216</x:v>
      </x:c>
      <x:c r="D13" s="20" t="str">
        <x:v>Add-on</x:v>
      </x:c>
    </x:row>
    <x:row r="14">
      <x:c r="A14" s="20" t="str">
        <x:v>Warranty-gap allowance</x:v>
      </x:c>
      <x:c r="B14" s="40" t="n">
        <x:v>14</x:v>
      </x:c>
      <x:c r="C14" s="41" t="n">
        <x:f>C13+B14</x:f>
        <x:v>230</x:v>
      </x:c>
      <x:c r="D14" s="20" t="str">
        <x:v>Add-on</x:v>
      </x:c>
    </x:row>
    <x:row r="15">
      <x:c r="A15" s="20" t="str">
        <x:v>Accepted system total</x:v>
      </x:c>
      <x:c r="B15" s="41" t="n">
        <x:f>SUM(B7:B14)</x:f>
        <x:v>230</x:v>
      </x:c>
      <x:c r="C15" s="41" t="n">
        <x:f>B15</x:f>
        <x:v>230</x:v>
      </x:c>
      <x:c r="D15" s="20" t="str">
        <x:v>Total</x:v>
      </x:c>
    </x:row>
    <x:row r="17">
      <x:c r="A17" s="16" t="str">
        <x:v>Interpretation</x:v>
      </x:c>
      <x:c r="B17" s="16" t="str">
        <x:v>Value</x:v>
      </x:c>
      <x:c r="C17" s="16"/>
      <x:c r="D17" s="16" t="str">
        <x:v>Note</x:v>
      </x:c>
    </x:row>
    <x:row r="18">
      <x:c r="A18" s="20" t="str">
        <x:v>Panel share of modeled total</x:v>
      </x:c>
      <x:c r="B18" s="38" t="n">
        <x:f>IFERROR(B7/B15,"")</x:f>
        <x:v>0.43478260869565216</x:v>
      </x:c>
      <x:c r="C18" s="20"/>
      <x:c r="D18" s="20" t="str">
        <x:v>Quoted panel line divided by accepted-system total</x:v>
      </x:c>
    </x:row>
    <x:row r="19">
      <x:c r="A19" s="20" t="str">
        <x:v>Hidden add-on scope</x:v>
      </x:c>
      <x:c r="B19" s="41" t="n">
        <x:f>B15-B7</x:f>
        <x:v>130</x:v>
      </x:c>
      <x:c r="C19" s="20"/>
      <x:c r="D19" s="20" t="str">
        <x:v>Accepted-system total less panel quote</x:v>
      </x:c>
    </x:row>
    <x:row r="20">
      <x:c r="A20" s="20" t="str">
        <x:v>Sensitivity: total if add-ons are halved</x:v>
      </x:c>
      <x:c r="B20" s="41" t="n">
        <x:f>B7+(B15-B7)*50%</x:f>
        <x:v>165</x:v>
      </x:c>
      <x:c r="C20" s="20"/>
      <x:c r="D20" s="20" t="str">
        <x:v>Panel quote plus 50% of all add-ons</x:v>
      </x:c>
    </x:row>
  </x:sheetData>
  <x:mergeCells>
    <x:mergeCell ref="A1:O2"/>
    <x:mergeCell ref="A3:O3"/>
  </x:mergeCells>
  <x:pageMargins left="0.7" right="0.7" top="0.75" bottom="0.75" header="0.3" footer="0.3"/>
  <x:drawing xmlns:r="http://schemas.openxmlformats.org/officeDocument/2006/relationships" r:id="R5ead1c36f9e44e86"/>
</x:worksheet>
</file>